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Таб 3" sheetId="2" r:id="rId2"/>
    <sheet name="таб 1 (2)" sheetId="3" r:id="rId3"/>
    <sheet name="инфл." sheetId="4" r:id="rId4"/>
    <sheet name="Лист1" sheetId="5" r:id="rId5"/>
  </sheets>
  <definedNames>
    <definedName name="_GoBack" localSheetId="0">'Таб 2'!#REF!</definedName>
    <definedName name="_xlnm.Print_Titles" localSheetId="0">'Таб 2'!$3:$5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<sst xmlns="http://schemas.openxmlformats.org/spreadsheetml/2006/main" count="92" uniqueCount="83">
  <si>
    <t>№ п/п</t>
  </si>
  <si>
    <t xml:space="preserve">Средняя арифм. цена 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</si>
  <si>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</si>
  <si>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</si>
  <si>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</si>
  <si>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</si>
  <si>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</si>
  <si>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</si>
  <si>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Наименование продукции</t>
  </si>
  <si>
    <t xml:space="preserve">Индекс Росстата,              
отражающий изменение цен по соответствующей группе продукции (в случае индексации цены из ранее действовавшего договора)
</t>
  </si>
  <si>
    <t>Начальная (максимальная) цена,
руб.</t>
  </si>
  <si>
    <t>Приложение № 3</t>
  </si>
  <si>
    <t>цена, руб.(скорректированная)</t>
  </si>
  <si>
    <t xml:space="preserve">Цена единицы продукции из ранее действовавшего договора, руб. </t>
  </si>
  <si>
    <t>Цена единицы продукции из ранее действовавшего договора, руб.   с учетом индекса.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</si>
  <si>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</si>
  <si>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</si>
  <si>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</si>
  <si>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</si>
  <si>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</si>
  <si>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</si>
  <si>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</si>
  <si>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</si>
  <si>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</si>
  <si>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</si>
  <si>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</si>
  <si>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</si>
  <si>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</si>
  <si>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</si>
  <si>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</si>
  <si>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</si>
  <si>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7.3</t>
  </si>
  <si>
    <t>7.4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</si>
  <si>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</si>
  <si>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</si>
  <si>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</si>
  <si>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 xml:space="preserve"> техническое обслуживание кондиционера настенного типа до 4,9 кВт,</t>
  </si>
  <si>
    <t>техническое обслуживание кондиционера настенного типа от 5,0 до 7,9 кВт,</t>
  </si>
  <si>
    <t>техническое обслуживание кондиционера настенного типа от 8,0 до 10,0 кВт,</t>
  </si>
  <si>
    <t>техническое обслуживание кондиционера колонного, кассетного, подпотолочного типа до 10,0 кВт,</t>
  </si>
  <si>
    <t>техническое обслуживание кондиционера колонного, кассетного, подпотолочного типа до 16,0 кВт,</t>
  </si>
  <si>
    <t>заправка фреоном,</t>
  </si>
  <si>
    <t xml:space="preserve"> 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</si>
  <si>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</si>
  <si>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</si>
  <si>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</si>
  <si>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</si>
  <si>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 xml:space="preserve"> ремонт платы управления,</t>
  </si>
  <si>
    <t xml:space="preserve"> поиск утечки в фреоновом контуре,</t>
  </si>
  <si>
    <t xml:space="preserve"> вакуумирование фреоновой трассы,</t>
  </si>
  <si>
    <t>диагностика кондиционера, ремонтные работы,</t>
  </si>
  <si>
    <t>услуги промышленного альпиниста,</t>
  </si>
  <si>
    <t>услуги АГП,</t>
  </si>
  <si>
    <t>выезд за пределы г.о. Самара.</t>
  </si>
  <si>
    <t>7.6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</si>
  <si>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</si>
  <si>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</si>
  <si>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   </t>
  </si>
  <si>
    <t>Количество</t>
  </si>
  <si>
    <t>Начальная (максимальная) цена работ с материалами,
руб.</t>
  </si>
  <si>
    <t>ед. изм.</t>
  </si>
  <si>
    <t>баллон</t>
  </si>
  <si>
    <t>по поставке кислорода жидкого медицинского и углекислоты в баллонах</t>
  </si>
  <si>
    <t>Поставка кислорода жидкого медицинского и углекислоты в баллонах</t>
  </si>
  <si>
    <t>Углекислота пищевая в баллонах</t>
  </si>
  <si>
    <t>Кислород медицинский в баллонах</t>
  </si>
  <si>
    <t>Иванова Е.В.</t>
  </si>
  <si>
    <t>Количество участников на рынке более 3</t>
  </si>
  <si>
    <t>Цена с учетом НДС, руб.</t>
  </si>
  <si>
    <t>21070000305 от 01.07.2021г.</t>
  </si>
  <si>
    <t>И.о. зам. главного врача по экономическим вопросам</t>
  </si>
  <si>
    <t>Е.В. Иванова</t>
  </si>
  <si>
    <t>указаны в таблице №3</t>
  </si>
  <si>
    <t>Углекислота-15 баллонов  Кислород -20 баллонов</t>
  </si>
  <si>
    <t>Углекислота-1471.82  Кислород -1287.85</t>
  </si>
  <si>
    <t xml:space="preserve">И.о. зам. главного врача по экономическим вопросам                                                                    </t>
  </si>
  <si>
    <t>И.о. нач.экономического отдела</t>
  </si>
  <si>
    <t>Гусакова А.В.</t>
  </si>
  <si>
    <t xml:space="preserve">      Начальная (максимальная) цена договора по поставке кислорода жидкого медицинского и углекислоты в баллонах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</si>
  <si>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Ед. изм.</t>
  </si>
  <si>
    <t xml:space="preserve">Итого </t>
  </si>
  <si>
    <t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Страна производства – РОССИЯ</t>
  </si>
  <si>
    <t>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6,3 м3 при T-200, P-150 атм                  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Продукция новая, ранее не использованная.  Продукция разрешена к применению на территории Российской Федерации. Страна производства – РОССИЯ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</si>
</sst>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6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4" applyNumberFormat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1" fontId="11" fillId="0" borderId="16" xfId="0" applyNumberFormat="1" applyFont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71" fontId="2" fillId="2" borderId="13" xfId="69" applyFont="1" applyFill="1" applyBorder="1" applyAlignment="1">
      <alignment horizontal="center" vertical="center" wrapText="1"/>
    </xf>
    <xf numFmtId="171" fontId="2" fillId="2" borderId="17" xfId="69" applyFont="1" applyFill="1" applyBorder="1" applyAlignment="1">
      <alignment horizontal="center" vertical="center" wrapText="1"/>
    </xf>
    <xf numFmtId="171" fontId="2" fillId="2" borderId="16" xfId="69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58" fillId="34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15</xdr:col>
      <xdr:colOff>9525</xdr:colOff>
      <xdr:row>24</xdr:row>
      <xdr:rowOff>133350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rcRect l="4765" t="27929" r="5624" b="35449"/>
        <a:stretch>
          <a:fillRect/>
        </a:stretch>
      </xdr:blipFill>
      <xdr:spPr>
        <a:xfrm>
          <a:off x="0" y="352425"/>
          <a:ext cx="10296525" cy="3667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0"/>
  <sheetViews>
    <sheetView tabSelected="1" zoomScale="90" zoomScaleNormal="90" zoomScaleSheetLayoutView="75" zoomScalePageLayoutView="0" workbookViewId="0" topLeftCell="A7">
      <selection activeCell="G7" sqref="G7"/>
    </sheetView>
  </sheetViews>
  <sheetFormatPr defaultColWidth="9.00390625" defaultRowHeight="12.75"/>
  <cols>
    <col min="1" max="1" width="3.875" style="30" bestFit="1" customWidth="1"/>
    <col min="2" max="2" width="21.75390625" style="30" customWidth="1"/>
    <col min="3" max="3" width="54.125" style="27" customWidth="1"/>
    <col min="4" max="4" width="18.875" style="27" customWidth="1"/>
    <col min="5" max="5" width="14.75390625" style="27" customWidth="1"/>
    <col min="6" max="6" width="9.625" style="27" customWidth="1"/>
    <col min="7" max="7" width="18.625" style="27" customWidth="1"/>
    <col min="8" max="16384" width="9.125" style="27" customWidth="1"/>
  </cols>
  <sheetData>
    <row r="1" spans="1:7" ht="9.75" customHeight="1">
      <c r="A1" s="26"/>
      <c r="B1" s="26"/>
      <c r="C1" s="26"/>
      <c r="D1" s="26"/>
      <c r="E1" s="26"/>
      <c r="F1" s="26"/>
      <c r="G1" s="26"/>
    </row>
    <row r="2" spans="1:2" ht="24" customHeight="1">
      <c r="A2" s="27"/>
      <c r="B2" s="27"/>
    </row>
    <row r="3" spans="1:7" ht="18.75" customHeight="1">
      <c r="A3" s="93" t="s">
        <v>0</v>
      </c>
      <c r="B3" s="94" t="s">
        <v>8</v>
      </c>
      <c r="C3" s="93" t="s">
        <v>5</v>
      </c>
      <c r="D3" s="79" t="s">
        <v>59</v>
      </c>
      <c r="E3" s="79" t="s">
        <v>58</v>
      </c>
      <c r="F3" s="79" t="s">
        <v>79</v>
      </c>
      <c r="G3" s="79" t="s">
        <v>10</v>
      </c>
    </row>
    <row r="4" spans="1:7" ht="25.5" customHeight="1">
      <c r="A4" s="93"/>
      <c r="B4" s="95"/>
      <c r="C4" s="93"/>
      <c r="D4" s="79"/>
      <c r="E4" s="79"/>
      <c r="F4" s="79"/>
      <c r="G4" s="79"/>
    </row>
    <row r="5" spans="1:7" ht="45.75" customHeight="1">
      <c r="A5" s="94"/>
      <c r="B5" s="96"/>
      <c r="C5" s="94"/>
      <c r="D5" s="79"/>
      <c r="E5" s="79"/>
      <c r="F5" s="79"/>
      <c r="G5" s="79"/>
    </row>
    <row r="6" spans="1:7" s="1" customFormat="1" ht="354.75" customHeight="1">
      <c r="A6" s="17">
        <v>1</v>
      </c>
      <c r="B6" s="91" t="s">
        <v>64</v>
      </c>
      <c r="C6" s="97" t="s">
        <v>81</v>
      </c>
      <c r="D6" s="49">
        <v>1471.82</v>
      </c>
      <c r="E6" s="49">
        <v>15</v>
      </c>
      <c r="F6" s="49" t="s">
        <v>61</v>
      </c>
      <c r="G6" s="5">
        <v>22077.3</v>
      </c>
    </row>
    <row r="7" spans="1:7" s="1" customFormat="1" ht="408.75" customHeight="1">
      <c r="A7" s="92">
        <v>2</v>
      </c>
      <c r="B7" s="91" t="s">
        <v>65</v>
      </c>
      <c r="C7" s="97" t="s">
        <v>82</v>
      </c>
      <c r="D7" s="91">
        <v>1287.85</v>
      </c>
      <c r="E7" s="91">
        <v>20</v>
      </c>
      <c r="F7" s="91" t="s">
        <v>61</v>
      </c>
      <c r="G7" s="31">
        <v>25757</v>
      </c>
    </row>
    <row r="8" spans="1:7" ht="21.75" customHeight="1">
      <c r="A8" s="55"/>
      <c r="B8" s="56" t="s">
        <v>80</v>
      </c>
      <c r="C8" s="34"/>
      <c r="D8" s="34"/>
      <c r="E8" s="34"/>
      <c r="F8" s="34"/>
      <c r="G8" s="98">
        <f>SUM(G6:G7)</f>
        <v>47834.3</v>
      </c>
    </row>
    <row r="9" spans="1:7" ht="20.25" customHeight="1">
      <c r="A9" s="64"/>
      <c r="B9" s="64"/>
      <c r="C9" s="64"/>
      <c r="D9" s="47"/>
      <c r="E9" s="47"/>
      <c r="F9" s="47"/>
      <c r="G9" s="47"/>
    </row>
    <row r="10" spans="2:7" ht="19.5" customHeight="1">
      <c r="B10" s="63"/>
      <c r="C10" s="46"/>
      <c r="D10" s="46"/>
      <c r="E10" s="46"/>
      <c r="F10" s="46"/>
      <c r="G10" s="46"/>
    </row>
  </sheetData>
  <sheetProtection/>
  <mergeCells count="8">
    <mergeCell ref="G3:G5"/>
    <mergeCell ref="C3:C5"/>
    <mergeCell ref="A3:A5"/>
    <mergeCell ref="B3:B5"/>
    <mergeCell ref="D3:D5"/>
    <mergeCell ref="E3:E5"/>
    <mergeCell ref="F3:F5"/>
    <mergeCell ref="A9:C9"/>
  </mergeCells>
  <printOptions/>
  <pageMargins left="0.15748031496062992" right="0.15748031496062992" top="0.35433070866141736" bottom="0.1968503937007874" header="0.15748031496062992" footer="0"/>
  <pageSetup fitToHeight="1" fitToWidth="1" horizontalDpi="300" verticalDpi="300" orientation="portrait" paperSize="9" scale="72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3"/>
  <sheetViews>
    <sheetView zoomScale="80" zoomScaleNormal="80" zoomScaleSheetLayoutView="75" zoomScalePageLayoutView="0" workbookViewId="0" topLeftCell="A1">
      <selection activeCell="J8" sqref="J8:M9"/>
    </sheetView>
  </sheetViews>
  <sheetFormatPr defaultColWidth="9.00390625" defaultRowHeight="12.75"/>
  <cols>
    <col min="1" max="1" width="4.375" style="2" customWidth="1"/>
    <col min="2" max="2" width="52.25390625" style="2" customWidth="1"/>
    <col min="3" max="3" width="13.75390625" style="1" customWidth="1"/>
    <col min="4" max="4" width="15.125" style="1" customWidth="1"/>
    <col min="5" max="5" width="15.625" style="4" customWidth="1"/>
    <col min="6" max="6" width="13.25390625" style="1" customWidth="1"/>
    <col min="7" max="7" width="11.25390625" style="1" customWidth="1"/>
    <col min="8" max="8" width="11.125" style="1" customWidth="1"/>
    <col min="9" max="9" width="10.625" style="2" customWidth="1"/>
    <col min="10" max="10" width="17.375" style="1" customWidth="1"/>
    <col min="11" max="12" width="8.75390625" style="1" customWidth="1"/>
    <col min="13" max="13" width="17.625" style="1" customWidth="1"/>
    <col min="14" max="14" width="13.25390625" style="1" customWidth="1"/>
    <col min="15" max="16" width="9.125" style="1" customWidth="1"/>
    <col min="17" max="17" width="15.875" style="1" customWidth="1"/>
    <col min="18" max="16384" width="9.125" style="1" customWidth="1"/>
  </cols>
  <sheetData>
    <row r="1" spans="1:13" ht="32.25" customHeight="1">
      <c r="A1" s="6"/>
      <c r="B1" s="6"/>
      <c r="C1" s="6"/>
      <c r="D1" s="6"/>
      <c r="E1" s="6"/>
      <c r="F1" s="6"/>
      <c r="G1" s="6"/>
      <c r="I1" s="1"/>
      <c r="M1" s="10" t="s">
        <v>11</v>
      </c>
    </row>
    <row r="2" spans="1:10" ht="32.25" customHeight="1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</row>
    <row r="4" spans="1:13" ht="28.5" customHeight="1">
      <c r="A4" s="65" t="s">
        <v>0</v>
      </c>
      <c r="B4" s="65" t="s">
        <v>6</v>
      </c>
      <c r="C4" s="7" t="s">
        <v>2</v>
      </c>
      <c r="D4" s="7" t="s">
        <v>3</v>
      </c>
      <c r="E4" s="7" t="s">
        <v>4</v>
      </c>
      <c r="F4" s="68" t="s">
        <v>1</v>
      </c>
      <c r="G4" s="71" t="s">
        <v>13</v>
      </c>
      <c r="H4" s="74" t="s">
        <v>9</v>
      </c>
      <c r="I4" s="79" t="s">
        <v>14</v>
      </c>
      <c r="J4" s="79" t="s">
        <v>59</v>
      </c>
      <c r="K4" s="79" t="s">
        <v>58</v>
      </c>
      <c r="L4" s="79" t="s">
        <v>60</v>
      </c>
      <c r="M4" s="79" t="s">
        <v>10</v>
      </c>
    </row>
    <row r="5" spans="1:13" ht="87" customHeight="1">
      <c r="A5" s="66"/>
      <c r="B5" s="66"/>
      <c r="C5" s="7" t="e">
        <f>'Таб 2'!#REF!</f>
        <v>#REF!</v>
      </c>
      <c r="D5" s="7" t="e">
        <f>'Таб 2'!#REF!</f>
        <v>#REF!</v>
      </c>
      <c r="E5" s="7" t="e">
        <f>'Таб 2'!#REF!</f>
        <v>#REF!</v>
      </c>
      <c r="F5" s="69"/>
      <c r="G5" s="72"/>
      <c r="H5" s="75"/>
      <c r="I5" s="79"/>
      <c r="J5" s="79"/>
      <c r="K5" s="79"/>
      <c r="L5" s="79"/>
      <c r="M5" s="79"/>
    </row>
    <row r="6" spans="1:13" ht="73.5" customHeight="1">
      <c r="A6" s="67"/>
      <c r="B6" s="67"/>
      <c r="C6" s="8" t="s">
        <v>12</v>
      </c>
      <c r="D6" s="8" t="s">
        <v>12</v>
      </c>
      <c r="E6" s="8" t="s">
        <v>12</v>
      </c>
      <c r="F6" s="70"/>
      <c r="G6" s="73"/>
      <c r="H6" s="76"/>
      <c r="I6" s="79"/>
      <c r="J6" s="79"/>
      <c r="K6" s="79"/>
      <c r="L6" s="79"/>
      <c r="M6" s="79"/>
    </row>
    <row r="7" spans="1:13" ht="15.7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2">
        <v>8</v>
      </c>
      <c r="G7" s="32">
        <v>9</v>
      </c>
      <c r="H7" s="32">
        <v>10</v>
      </c>
      <c r="I7" s="32">
        <v>11</v>
      </c>
      <c r="J7" s="32">
        <v>12</v>
      </c>
      <c r="K7" s="32">
        <v>13</v>
      </c>
      <c r="L7" s="32"/>
      <c r="M7" s="32">
        <v>14</v>
      </c>
    </row>
    <row r="8" spans="1:13" ht="42" customHeight="1">
      <c r="A8" s="9">
        <v>1</v>
      </c>
      <c r="B8" s="62" t="str">
        <f>'Таб 2'!B6</f>
        <v>Углекислота пищевая в баллонах</v>
      </c>
      <c r="C8" s="12" t="e">
        <f>('Таб 2'!#REF!)*('Таб 2'!#REF!)*('Таб 2'!#REF!)*('Таб 2'!#REF!)*'Таб 2'!#REF!</f>
        <v>#REF!</v>
      </c>
      <c r="D8" s="12" t="e">
        <f>'Таб 2'!#REF!*'Таб 2'!#REF!*'Таб 2'!#REF!*'Таб 2'!#REF!*'Таб 2'!#REF!</f>
        <v>#REF!</v>
      </c>
      <c r="E8" s="12" t="e">
        <f>'Таб 2'!#REF!*'Таб 2'!#REF!*'Таб 2'!#REF!*'Таб 2'!#REF!*'Таб 2'!#REF!</f>
        <v>#REF!</v>
      </c>
      <c r="F8" s="12" t="e">
        <f>AVERAGE(C8:E8)</f>
        <v>#REF!</v>
      </c>
      <c r="G8" s="31">
        <v>1440</v>
      </c>
      <c r="H8" s="13">
        <v>1.0221</v>
      </c>
      <c r="I8" s="5">
        <f>G8*H8</f>
        <v>1471.82</v>
      </c>
      <c r="J8" s="12" t="e">
        <f>MIN(F8,I8)</f>
        <v>#REF!</v>
      </c>
      <c r="K8" s="49">
        <v>15</v>
      </c>
      <c r="L8" s="60" t="s">
        <v>61</v>
      </c>
      <c r="M8" s="57" t="e">
        <f>J8*K8</f>
        <v>#REF!</v>
      </c>
    </row>
    <row r="9" spans="1:13" ht="42" customHeight="1">
      <c r="A9" s="9">
        <v>2</v>
      </c>
      <c r="B9" s="62" t="str">
        <f>'Таб 2'!B7</f>
        <v>Кислород медицинский в баллонах</v>
      </c>
      <c r="C9" s="12" t="e">
        <f>('Таб 2'!#REF!)*('Таб 2'!#REF!)*('Таб 2'!#REF!)*('Таб 2'!#REF!)*'Таб 2'!#REF!</f>
        <v>#REF!</v>
      </c>
      <c r="D9" s="12" t="e">
        <f>'Таб 2'!#REF!*'Таб 2'!#REF!*'Таб 2'!#REF!*'Таб 2'!#REF!*'Таб 2'!#REF!</f>
        <v>#REF!</v>
      </c>
      <c r="E9" s="12" t="e">
        <f>'Таб 2'!#REF!*'Таб 2'!#REF!*'Таб 2'!#REF!*'Таб 2'!#REF!*'Таб 2'!#REF!</f>
        <v>#REF!</v>
      </c>
      <c r="F9" s="12" t="e">
        <f>AVERAGE(C9:E9)</f>
        <v>#REF!</v>
      </c>
      <c r="G9" s="31">
        <v>1260</v>
      </c>
      <c r="H9" s="13">
        <v>1.0221</v>
      </c>
      <c r="I9" s="5">
        <f>G9*H9</f>
        <v>1287.85</v>
      </c>
      <c r="J9" s="12" t="e">
        <f>MIN(F9,I9)</f>
        <v>#REF!</v>
      </c>
      <c r="K9" s="49">
        <v>20</v>
      </c>
      <c r="L9" s="60" t="s">
        <v>61</v>
      </c>
      <c r="M9" s="57" t="e">
        <f>J9*K9</f>
        <v>#REF!</v>
      </c>
    </row>
    <row r="10" spans="1:19" s="3" customFormat="1" ht="24" customHeight="1">
      <c r="A10" s="17"/>
      <c r="B10" s="18"/>
      <c r="C10" s="49"/>
      <c r="D10" s="49"/>
      <c r="E10" s="49"/>
      <c r="F10" s="12"/>
      <c r="G10" s="21"/>
      <c r="H10" s="21"/>
      <c r="I10" s="21"/>
      <c r="J10" s="58"/>
      <c r="K10" s="14"/>
      <c r="L10" s="61"/>
      <c r="M10" s="59" t="e">
        <f>SUM(M8:M9)</f>
        <v>#REF!</v>
      </c>
      <c r="N10" s="1"/>
      <c r="O10" s="1"/>
      <c r="P10" s="1"/>
      <c r="Q10" s="1"/>
      <c r="R10" s="1"/>
      <c r="S10" s="1"/>
    </row>
    <row r="11" spans="1:15" s="3" customFormat="1" ht="34.5" customHeight="1">
      <c r="A11" s="19"/>
      <c r="B11" s="6"/>
      <c r="C11" s="20"/>
      <c r="D11" s="20"/>
      <c r="E11" s="20"/>
      <c r="F11" s="22"/>
      <c r="G11" s="23"/>
      <c r="H11" s="24"/>
      <c r="I11" s="25"/>
      <c r="J11" s="20"/>
      <c r="K11" s="20"/>
      <c r="L11" s="20"/>
      <c r="M11" s="20"/>
      <c r="N11" s="1"/>
      <c r="O11" s="1"/>
    </row>
    <row r="12" spans="1:15" s="3" customFormat="1" ht="17.25" customHeight="1">
      <c r="A12" s="19"/>
      <c r="B12" s="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"/>
      <c r="O12" s="1"/>
    </row>
    <row r="13" spans="2:28" ht="18.75" customHeight="1">
      <c r="B13" s="77" t="s">
        <v>70</v>
      </c>
      <c r="C13" s="77"/>
      <c r="D13" s="77"/>
      <c r="E13" s="77"/>
      <c r="F13" s="33"/>
      <c r="G13" s="78" t="s">
        <v>71</v>
      </c>
      <c r="H13" s="78"/>
      <c r="I13" s="80"/>
      <c r="J13" s="80"/>
      <c r="K13" s="80"/>
      <c r="L13" s="4"/>
      <c r="M13" s="4"/>
      <c r="N13" s="4"/>
      <c r="O13" s="4"/>
      <c r="P13" s="4"/>
      <c r="Q13" s="4"/>
      <c r="R13" s="4"/>
      <c r="S13" s="4"/>
      <c r="T13" s="15"/>
      <c r="U13" s="16"/>
      <c r="V13" s="15"/>
      <c r="W13" s="80"/>
      <c r="X13" s="80"/>
      <c r="Y13" s="80"/>
      <c r="Z13" s="80"/>
      <c r="AA13" s="80"/>
      <c r="AB13" s="80"/>
    </row>
  </sheetData>
  <sheetProtection/>
  <mergeCells count="14">
    <mergeCell ref="I4:I6"/>
    <mergeCell ref="J4:J6"/>
    <mergeCell ref="W13:AB13"/>
    <mergeCell ref="I13:K13"/>
    <mergeCell ref="M4:M6"/>
    <mergeCell ref="K4:K6"/>
    <mergeCell ref="L4:L6"/>
    <mergeCell ref="A4:A6"/>
    <mergeCell ref="B4:B6"/>
    <mergeCell ref="F4:F6"/>
    <mergeCell ref="G4:G6"/>
    <mergeCell ref="H4:H6"/>
    <mergeCell ref="B13:E13"/>
    <mergeCell ref="G13:H13"/>
  </mergeCells>
  <printOptions/>
  <pageMargins left="0.1968503937007874" right="0.1968503937007874" top="0.33" bottom="0.1968503937007874" header="0.11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zoomScale="110" zoomScaleNormal="110" zoomScalePageLayoutView="0" workbookViewId="0" topLeftCell="A13">
      <selection activeCell="D15" sqref="D15"/>
    </sheetView>
  </sheetViews>
  <sheetFormatPr defaultColWidth="9.00390625" defaultRowHeight="12.75"/>
  <cols>
    <col min="1" max="1" width="4.625" style="44" customWidth="1"/>
    <col min="2" max="2" width="23.625" style="40" customWidth="1"/>
    <col min="3" max="3" width="21.125" style="40" customWidth="1"/>
    <col min="4" max="4" width="42.625" style="40" customWidth="1"/>
    <col min="5" max="16384" width="9.125" style="40" customWidth="1"/>
  </cols>
  <sheetData>
    <row r="1" spans="1:4" ht="15.75" customHeight="1">
      <c r="A1" s="81" t="s">
        <v>34</v>
      </c>
      <c r="B1" s="81"/>
      <c r="C1" s="81"/>
      <c r="D1" s="81"/>
    </row>
    <row r="2" spans="1:4" ht="12" customHeight="1">
      <c r="A2" s="82" t="s">
        <v>62</v>
      </c>
      <c r="B2" s="82"/>
      <c r="C2" s="82"/>
      <c r="D2" s="82"/>
    </row>
    <row r="3" spans="1:4" ht="15.75" customHeight="1">
      <c r="A3" s="83" t="s">
        <v>78</v>
      </c>
      <c r="B3" s="83"/>
      <c r="C3" s="83"/>
      <c r="D3" s="83"/>
    </row>
    <row r="4" spans="1:4" ht="12.75">
      <c r="A4" s="83"/>
      <c r="B4" s="83"/>
      <c r="C4" s="83"/>
      <c r="D4" s="83"/>
    </row>
    <row r="5" spans="1:4" ht="13.5" customHeight="1">
      <c r="A5" s="83"/>
      <c r="B5" s="83"/>
      <c r="C5" s="83"/>
      <c r="D5" s="83"/>
    </row>
    <row r="6" spans="1:4" ht="12.75">
      <c r="A6" s="36"/>
      <c r="B6" s="37"/>
      <c r="C6" s="37"/>
      <c r="D6" s="48" t="s">
        <v>29</v>
      </c>
    </row>
    <row r="7" spans="1:4" ht="12.75">
      <c r="A7" s="38" t="s">
        <v>28</v>
      </c>
      <c r="B7" s="39"/>
      <c r="C7" s="39"/>
      <c r="D7" s="39"/>
    </row>
    <row r="8" spans="1:4" ht="25.5" customHeight="1">
      <c r="A8" s="41">
        <v>1</v>
      </c>
      <c r="B8" s="84" t="s">
        <v>15</v>
      </c>
      <c r="C8" s="85"/>
      <c r="D8" s="29" t="s">
        <v>16</v>
      </c>
    </row>
    <row r="9" spans="1:4" ht="42.75" customHeight="1">
      <c r="A9" s="41">
        <v>2</v>
      </c>
      <c r="B9" s="84" t="s">
        <v>17</v>
      </c>
      <c r="C9" s="85"/>
      <c r="D9" s="29" t="s">
        <v>63</v>
      </c>
    </row>
    <row r="10" spans="1:4" ht="12.75">
      <c r="A10" s="41">
        <v>3</v>
      </c>
      <c r="B10" s="84" t="s">
        <v>18</v>
      </c>
      <c r="C10" s="85"/>
      <c r="D10" s="29">
        <v>21070000311</v>
      </c>
    </row>
    <row r="11" spans="1:4" ht="39" customHeight="1">
      <c r="A11" s="41">
        <v>4</v>
      </c>
      <c r="B11" s="84" t="s">
        <v>19</v>
      </c>
      <c r="C11" s="85"/>
      <c r="D11" s="29" t="str">
        <f>D9</f>
        <v>Поставка кислорода жидкого медицинского и углекислоты в баллонах</v>
      </c>
    </row>
    <row r="12" spans="1:4" ht="12.75" customHeight="1">
      <c r="A12" s="41">
        <v>5</v>
      </c>
      <c r="B12" s="84" t="s">
        <v>20</v>
      </c>
      <c r="C12" s="85"/>
      <c r="D12" s="29" t="s">
        <v>21</v>
      </c>
    </row>
    <row r="13" spans="1:4" ht="28.5" customHeight="1">
      <c r="A13" s="41">
        <v>6</v>
      </c>
      <c r="B13" s="84" t="s">
        <v>22</v>
      </c>
      <c r="C13" s="85"/>
      <c r="D13" s="29" t="s">
        <v>67</v>
      </c>
    </row>
    <row r="14" spans="1:4" ht="12.75">
      <c r="A14" s="41">
        <v>7</v>
      </c>
      <c r="B14" s="84" t="s">
        <v>23</v>
      </c>
      <c r="C14" s="85"/>
      <c r="D14" s="29" t="s">
        <v>68</v>
      </c>
    </row>
    <row r="15" spans="1:4" ht="24.75" customHeight="1">
      <c r="A15" s="42" t="s">
        <v>30</v>
      </c>
      <c r="B15" s="50" t="e">
        <f>'Таб 2'!#REF!</f>
        <v>#REF!</v>
      </c>
      <c r="C15" s="51" t="e">
        <f>'Таб 2'!#REF!</f>
        <v>#REF!</v>
      </c>
      <c r="D15" s="43" t="e">
        <f>'Таб 2'!#REF!</f>
        <v>#REF!</v>
      </c>
    </row>
    <row r="16" spans="1:4" ht="24.75" customHeight="1">
      <c r="A16" s="42" t="s">
        <v>31</v>
      </c>
      <c r="B16" s="51" t="e">
        <f>'Таб 2'!#REF!</f>
        <v>#REF!</v>
      </c>
      <c r="C16" s="51" t="e">
        <f>'Таб 2'!#REF!</f>
        <v>#REF!</v>
      </c>
      <c r="D16" s="43" t="e">
        <f>'Таб 2'!#REF!</f>
        <v>#REF!</v>
      </c>
    </row>
    <row r="17" spans="1:4" ht="24.75" customHeight="1">
      <c r="A17" s="42" t="s">
        <v>32</v>
      </c>
      <c r="B17" s="50" t="e">
        <f>'Таб 2'!#REF!</f>
        <v>#REF!</v>
      </c>
      <c r="C17" s="51" t="e">
        <f>'Таб 2'!#REF!</f>
        <v>#REF!</v>
      </c>
      <c r="D17" s="43" t="e">
        <f>'Таб 2'!#REF!</f>
        <v>#REF!</v>
      </c>
    </row>
    <row r="18" spans="1:4" ht="39" customHeight="1">
      <c r="A18" s="42" t="s">
        <v>54</v>
      </c>
      <c r="B18" s="86" t="s">
        <v>24</v>
      </c>
      <c r="C18" s="87"/>
      <c r="D18" s="29"/>
    </row>
    <row r="19" spans="1:4" ht="28.5" customHeight="1">
      <c r="A19" s="41">
        <v>8</v>
      </c>
      <c r="B19" s="84" t="s">
        <v>25</v>
      </c>
      <c r="C19" s="85"/>
      <c r="D19" s="29" t="s">
        <v>69</v>
      </c>
    </row>
    <row r="20" spans="1:4" ht="45.75" customHeight="1">
      <c r="A20" s="41">
        <v>9</v>
      </c>
      <c r="B20" s="84" t="s">
        <v>26</v>
      </c>
      <c r="C20" s="85"/>
      <c r="D20" s="52" t="s">
        <v>72</v>
      </c>
    </row>
    <row r="21" spans="1:4" ht="53.25" customHeight="1">
      <c r="A21" s="41">
        <v>10</v>
      </c>
      <c r="B21" s="84" t="s">
        <v>33</v>
      </c>
      <c r="C21" s="85"/>
      <c r="D21" s="88">
        <v>1.0221</v>
      </c>
    </row>
    <row r="22" spans="1:4" ht="39.75" customHeight="1">
      <c r="A22" s="41">
        <v>11</v>
      </c>
      <c r="B22" s="84" t="s">
        <v>27</v>
      </c>
      <c r="C22" s="85"/>
      <c r="D22" s="89"/>
    </row>
    <row r="23" spans="1:4" ht="27.75" customHeight="1">
      <c r="A23" s="41">
        <v>12</v>
      </c>
      <c r="B23" s="84" t="s">
        <v>55</v>
      </c>
      <c r="C23" s="85"/>
      <c r="D23" s="43" t="s">
        <v>74</v>
      </c>
    </row>
    <row r="24" spans="1:4" ht="15.75" customHeight="1">
      <c r="A24" s="41">
        <v>13</v>
      </c>
      <c r="B24" s="90" t="s">
        <v>35</v>
      </c>
      <c r="C24" s="85"/>
      <c r="D24" s="28" t="s">
        <v>73</v>
      </c>
    </row>
    <row r="25" spans="1:4" ht="27.75" customHeight="1">
      <c r="A25" s="41">
        <v>12</v>
      </c>
      <c r="B25" s="84" t="s">
        <v>56</v>
      </c>
      <c r="C25" s="85"/>
      <c r="D25" s="43" t="e">
        <f>'Таб 3'!M10</f>
        <v>#REF!</v>
      </c>
    </row>
    <row r="26" spans="2:3" ht="9" customHeight="1">
      <c r="B26" s="45"/>
      <c r="C26" s="45"/>
    </row>
    <row r="27" spans="2:4" ht="12.75">
      <c r="B27" s="53"/>
      <c r="C27" s="47"/>
      <c r="D27" s="47"/>
    </row>
    <row r="28" spans="2:4" ht="9.75" customHeight="1">
      <c r="B28" s="54"/>
      <c r="C28" s="47"/>
      <c r="D28" s="47" t="s">
        <v>57</v>
      </c>
    </row>
    <row r="29" spans="2:4" ht="12.75">
      <c r="B29" s="47" t="s">
        <v>75</v>
      </c>
      <c r="C29" s="47"/>
      <c r="D29" s="48" t="s">
        <v>66</v>
      </c>
    </row>
    <row r="30" spans="3:4" ht="12.75">
      <c r="C30" s="45"/>
      <c r="D30" s="48"/>
    </row>
    <row r="31" spans="2:4" ht="12.75">
      <c r="B31" s="47" t="s">
        <v>76</v>
      </c>
      <c r="C31" s="45"/>
      <c r="D31" s="48" t="s">
        <v>77</v>
      </c>
    </row>
    <row r="32" spans="2:4" ht="12.75">
      <c r="B32" s="45"/>
      <c r="C32" s="45"/>
      <c r="D32" s="48"/>
    </row>
    <row r="33" spans="2:3" ht="12.75">
      <c r="B33" s="45"/>
      <c r="C33" s="45"/>
    </row>
    <row r="34" spans="2:3" ht="12.75">
      <c r="B34" s="45"/>
      <c r="C34" s="45"/>
    </row>
    <row r="35" spans="2:3" ht="12.75">
      <c r="B35" s="45"/>
      <c r="C35" s="45"/>
    </row>
    <row r="36" spans="2:3" ht="12.75">
      <c r="B36" s="45"/>
      <c r="C36" s="45"/>
    </row>
    <row r="37" spans="2:3" ht="12.75">
      <c r="B37" s="45"/>
      <c r="C37" s="45"/>
    </row>
    <row r="38" spans="2:3" ht="12.75">
      <c r="B38" s="45"/>
      <c r="C38" s="45"/>
    </row>
    <row r="39" spans="2:3" ht="12.75">
      <c r="B39" s="45"/>
      <c r="C39" s="45"/>
    </row>
    <row r="40" spans="2:3" ht="12.75">
      <c r="B40" s="45"/>
      <c r="C40" s="45"/>
    </row>
    <row r="41" spans="2:3" ht="12.75">
      <c r="B41" s="45"/>
      <c r="C41" s="45"/>
    </row>
    <row r="42" spans="2:3" ht="12.75">
      <c r="B42" s="45"/>
      <c r="C42" s="45"/>
    </row>
    <row r="43" spans="2:3" ht="12.75">
      <c r="B43" s="45"/>
      <c r="C43" s="45"/>
    </row>
    <row r="44" spans="2:3" ht="12.75">
      <c r="B44" s="45"/>
      <c r="C44" s="45"/>
    </row>
  </sheetData>
  <sheetProtection/>
  <mergeCells count="19">
    <mergeCell ref="B25:C25"/>
    <mergeCell ref="B20:C20"/>
    <mergeCell ref="B21:C21"/>
    <mergeCell ref="D21:D22"/>
    <mergeCell ref="B22:C22"/>
    <mergeCell ref="B23:C23"/>
    <mergeCell ref="B24:C24"/>
    <mergeCell ref="B11:C11"/>
    <mergeCell ref="B12:C12"/>
    <mergeCell ref="B13:C13"/>
    <mergeCell ref="B14:C14"/>
    <mergeCell ref="B18:C18"/>
    <mergeCell ref="B19:C19"/>
    <mergeCell ref="A1:D1"/>
    <mergeCell ref="A2:D2"/>
    <mergeCell ref="A3:D5"/>
    <mergeCell ref="B8:C8"/>
    <mergeCell ref="B9:C9"/>
    <mergeCell ref="B10:C10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5" sqref="C35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20"/>
  <sheetViews>
    <sheetView zoomScalePageLayoutView="0" workbookViewId="0" topLeftCell="A1">
      <selection activeCell="C3" sqref="C3:C20"/>
    </sheetView>
  </sheetViews>
  <sheetFormatPr defaultColWidth="9.00390625" defaultRowHeight="12.75"/>
  <cols>
    <col min="3" max="3" width="111.00390625" style="0" customWidth="1"/>
  </cols>
  <sheetData>
    <row r="3" spans="2:3" ht="15.75">
      <c r="B3">
        <v>1</v>
      </c>
      <c r="C3" s="35" t="s">
        <v>36</v>
      </c>
    </row>
    <row r="4" spans="2:3" ht="15.75">
      <c r="B4">
        <v>2</v>
      </c>
      <c r="C4" s="35" t="s">
        <v>37</v>
      </c>
    </row>
    <row r="5" spans="2:3" ht="15.75">
      <c r="B5">
        <v>3</v>
      </c>
      <c r="C5" s="35" t="s">
        <v>38</v>
      </c>
    </row>
    <row r="6" spans="2:3" ht="15.75">
      <c r="B6">
        <v>4</v>
      </c>
      <c r="C6" s="35" t="s">
        <v>39</v>
      </c>
    </row>
    <row r="7" spans="2:3" ht="15.75">
      <c r="B7">
        <v>5</v>
      </c>
      <c r="C7" s="35" t="s">
        <v>40</v>
      </c>
    </row>
    <row r="8" spans="2:3" ht="15.75">
      <c r="B8">
        <v>6</v>
      </c>
      <c r="C8" s="35" t="s">
        <v>41</v>
      </c>
    </row>
    <row r="9" spans="2:3" ht="15.75">
      <c r="B9">
        <v>7</v>
      </c>
      <c r="C9" s="35" t="s">
        <v>42</v>
      </c>
    </row>
    <row r="10" spans="2:3" ht="15.75">
      <c r="B10">
        <v>8</v>
      </c>
      <c r="C10" s="35" t="s">
        <v>43</v>
      </c>
    </row>
    <row r="11" spans="2:3" ht="15.75">
      <c r="B11">
        <v>9</v>
      </c>
      <c r="C11" s="35" t="s">
        <v>44</v>
      </c>
    </row>
    <row r="12" spans="2:3" ht="15.75">
      <c r="B12">
        <v>10</v>
      </c>
      <c r="C12" s="35" t="s">
        <v>45</v>
      </c>
    </row>
    <row r="13" spans="2:3" ht="15.75">
      <c r="B13">
        <v>11</v>
      </c>
      <c r="C13" s="35" t="s">
        <v>46</v>
      </c>
    </row>
    <row r="14" spans="2:3" ht="15.75">
      <c r="B14">
        <v>12</v>
      </c>
      <c r="C14" s="35" t="s">
        <v>47</v>
      </c>
    </row>
    <row r="15" spans="2:3" ht="15.75">
      <c r="B15">
        <v>13</v>
      </c>
      <c r="C15" s="35" t="s">
        <v>48</v>
      </c>
    </row>
    <row r="16" spans="2:3" ht="15.75">
      <c r="B16">
        <v>14</v>
      </c>
      <c r="C16" s="35" t="s">
        <v>49</v>
      </c>
    </row>
    <row r="17" spans="2:3" ht="15.75">
      <c r="B17">
        <v>15</v>
      </c>
      <c r="C17" s="35" t="s">
        <v>50</v>
      </c>
    </row>
    <row r="18" spans="2:3" ht="15.75">
      <c r="B18">
        <v>16</v>
      </c>
      <c r="C18" s="35" t="s">
        <v>51</v>
      </c>
    </row>
    <row r="19" spans="2:3" ht="15.75">
      <c r="B19">
        <v>17</v>
      </c>
      <c r="C19" s="35" t="s">
        <v>52</v>
      </c>
    </row>
    <row r="20" spans="2:3" ht="15.75">
      <c r="B20">
        <v>18</v>
      </c>
      <c r="C20" s="35" t="s">
        <v>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2021-12-09T04:53:22Z</cp:lastPrinted>
  <dcterms:created xsi:type="dcterms:W3CDTF">2011-08-16T14:08:10Z</dcterms:created>
  <dcterms:modified xsi:type="dcterms:W3CDTF">2021-12-09T04:57:09Z</dcterms:modified>
  <cp:category/>
  <cp:version/>
  <cp:contentType/>
  <cp:contentStatus/>
</cp:coreProperties>
</file>